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575" windowHeight="14505" activeTab="1"/>
  </bookViews>
  <sheets>
    <sheet name="Independent Assortment" sheetId="1" r:id="rId1"/>
    <sheet name="Goodness of Fit - Phenotyp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2"/>
  <c r="F4"/>
  <c r="E6" s="1"/>
  <c r="D5" i="1"/>
  <c r="C5"/>
  <c r="E4"/>
  <c r="E3"/>
  <c r="D6" i="2" l="1"/>
  <c r="E7"/>
  <c r="C6"/>
  <c r="C7" s="1"/>
  <c r="B6"/>
  <c r="D7"/>
  <c r="B7"/>
  <c r="C10" i="1"/>
  <c r="C17" s="1"/>
  <c r="C23" s="1"/>
  <c r="C9"/>
  <c r="C16" s="1"/>
  <c r="C22" s="1"/>
  <c r="E5"/>
  <c r="C8" s="1"/>
  <c r="C15" s="1"/>
  <c r="C21" s="1"/>
  <c r="F7" i="2" l="1"/>
  <c r="C11" s="1"/>
  <c r="F6"/>
  <c r="C7" i="1"/>
  <c r="C14" l="1"/>
  <c r="C20" s="1"/>
  <c r="C24" s="1"/>
  <c r="C27" s="1"/>
  <c r="C11"/>
</calcChain>
</file>

<file path=xl/sharedStrings.xml><?xml version="1.0" encoding="utf-8"?>
<sst xmlns="http://schemas.openxmlformats.org/spreadsheetml/2006/main" count="36" uniqueCount="24">
  <si>
    <t>observed</t>
  </si>
  <si>
    <t>L_</t>
  </si>
  <si>
    <t>ll</t>
  </si>
  <si>
    <t>P_</t>
  </si>
  <si>
    <t>pp</t>
  </si>
  <si>
    <t>expected</t>
  </si>
  <si>
    <t>PpLl</t>
  </si>
  <si>
    <t>Ppll</t>
  </si>
  <si>
    <t>ppLl</t>
  </si>
  <si>
    <t>ppll</t>
  </si>
  <si>
    <t>difference^2</t>
  </si>
  <si>
    <t>X2 component</t>
  </si>
  <si>
    <t>total</t>
  </si>
  <si>
    <t>df = (2-1)*(2-1) = 1</t>
  </si>
  <si>
    <t xml:space="preserve">p = </t>
  </si>
  <si>
    <t>R_Y_</t>
  </si>
  <si>
    <t>rryy</t>
  </si>
  <si>
    <t>diff^2/exp</t>
  </si>
  <si>
    <t>df =</t>
  </si>
  <si>
    <t xml:space="preserve"> 4 - 1</t>
  </si>
  <si>
    <t>RrYy x RrYy</t>
  </si>
  <si>
    <t>R_yy</t>
  </si>
  <si>
    <t>rrY_</t>
  </si>
  <si>
    <t>expected ratio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</si>
</sst>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27"/>
  <sheetViews>
    <sheetView workbookViewId="0">
      <selection activeCell="C24" sqref="C24"/>
    </sheetView>
  </sheetViews>
  <sheetFormatPr defaultRowHeight="15"/>
  <sheetData>
    <row r="2" spans="1:5">
      <c r="A2" t="s">
        <v>0</v>
      </c>
      <c r="C2" t="s">
        <v>1</v>
      </c>
      <c r="D2" t="s">
        <v>2</v>
      </c>
    </row>
    <row r="3" spans="1:5">
      <c r="B3" t="s">
        <v>3</v>
      </c>
      <c r="C3">
        <v>54</v>
      </c>
      <c r="D3">
        <v>43</v>
      </c>
      <c r="E3">
        <f>SUM(C3:D3)</f>
        <v>97</v>
      </c>
    </row>
    <row r="4" spans="1:5">
      <c r="B4" t="s">
        <v>4</v>
      </c>
      <c r="C4">
        <v>29</v>
      </c>
      <c r="D4">
        <v>33</v>
      </c>
      <c r="E4">
        <f>SUM(C4:D4)</f>
        <v>62</v>
      </c>
    </row>
    <row r="5" spans="1:5">
      <c r="C5">
        <f>SUM(C3:C4)</f>
        <v>83</v>
      </c>
      <c r="D5">
        <f>SUM(D3:D4)</f>
        <v>76</v>
      </c>
      <c r="E5">
        <f>SUM(E3:E4)</f>
        <v>159</v>
      </c>
    </row>
    <row r="7" spans="1:5">
      <c r="A7" t="s">
        <v>5</v>
      </c>
      <c r="B7" t="s">
        <v>6</v>
      </c>
      <c r="C7">
        <f>(E3*C5)/E5</f>
        <v>50.635220125786162</v>
      </c>
    </row>
    <row r="8" spans="1:5">
      <c r="B8" t="s">
        <v>7</v>
      </c>
      <c r="C8">
        <f>(E3*D5)/E5</f>
        <v>46.364779874213838</v>
      </c>
    </row>
    <row r="9" spans="1:5">
      <c r="B9" t="s">
        <v>8</v>
      </c>
      <c r="C9">
        <f>E4*C5/E5</f>
        <v>32.364779874213838</v>
      </c>
    </row>
    <row r="10" spans="1:5">
      <c r="B10" t="s">
        <v>9</v>
      </c>
      <c r="C10">
        <f>E4*D5/E5</f>
        <v>29.635220125786162</v>
      </c>
    </row>
    <row r="11" spans="1:5">
      <c r="C11">
        <f>SUM(C7:C10)</f>
        <v>159</v>
      </c>
    </row>
    <row r="13" spans="1:5">
      <c r="A13" t="s">
        <v>10</v>
      </c>
    </row>
    <row r="14" spans="1:5">
      <c r="B14" t="s">
        <v>6</v>
      </c>
      <c r="C14">
        <f>(C7-C3)^2</f>
        <v>11.321743601914489</v>
      </c>
    </row>
    <row r="15" spans="1:5">
      <c r="B15" t="s">
        <v>7</v>
      </c>
      <c r="C15">
        <f>(C8-D3)^2</f>
        <v>11.321743601914489</v>
      </c>
    </row>
    <row r="16" spans="1:5">
      <c r="B16" t="s">
        <v>8</v>
      </c>
      <c r="C16">
        <f>(C9-C4)^2</f>
        <v>11.321743601914489</v>
      </c>
    </row>
    <row r="17" spans="1:3">
      <c r="B17" t="s">
        <v>9</v>
      </c>
      <c r="C17">
        <f>(C10-D4)^2</f>
        <v>11.321743601914489</v>
      </c>
    </row>
    <row r="19" spans="1:3">
      <c r="A19" t="s">
        <v>11</v>
      </c>
    </row>
    <row r="20" spans="1:3">
      <c r="B20" t="s">
        <v>6</v>
      </c>
      <c r="C20">
        <f>C14/C7</f>
        <v>0.2235942408029318</v>
      </c>
    </row>
    <row r="21" spans="1:3">
      <c r="B21" t="s">
        <v>7</v>
      </c>
      <c r="C21">
        <f>C15/C8</f>
        <v>0.24418844719267549</v>
      </c>
    </row>
    <row r="22" spans="1:3">
      <c r="B22" t="s">
        <v>8</v>
      </c>
      <c r="C22">
        <f>C16/C9</f>
        <v>0.3498167960949094</v>
      </c>
    </row>
    <row r="23" spans="1:3">
      <c r="B23" t="s">
        <v>9</v>
      </c>
      <c r="C23">
        <f>C17/C10</f>
        <v>0.38203676415628268</v>
      </c>
    </row>
    <row r="24" spans="1:3">
      <c r="B24" t="s">
        <v>12</v>
      </c>
      <c r="C24">
        <f>SUM(C20:C23)</f>
        <v>1.1996362482467995</v>
      </c>
    </row>
    <row r="26" spans="1:3">
      <c r="B26" t="s">
        <v>13</v>
      </c>
    </row>
    <row r="27" spans="1:3">
      <c r="B27" t="s">
        <v>14</v>
      </c>
      <c r="C27">
        <f>CHIDIST(C24,1)</f>
        <v>0.27339460935625309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D5" sqref="D5"/>
    </sheetView>
  </sheetViews>
  <sheetFormatPr defaultRowHeight="15"/>
  <cols>
    <col min="1" max="1" width="15.7109375" customWidth="1"/>
  </cols>
  <sheetData>
    <row r="1" spans="1:6">
      <c r="A1" t="s">
        <v>20</v>
      </c>
    </row>
    <row r="3" spans="1:6">
      <c r="B3" t="s">
        <v>15</v>
      </c>
      <c r="C3" t="s">
        <v>16</v>
      </c>
      <c r="D3" t="s">
        <v>21</v>
      </c>
      <c r="E3" t="s">
        <v>22</v>
      </c>
      <c r="F3" t="s">
        <v>12</v>
      </c>
    </row>
    <row r="4" spans="1:6">
      <c r="A4" t="s">
        <v>0</v>
      </c>
      <c r="B4">
        <v>1202</v>
      </c>
      <c r="C4">
        <v>425</v>
      </c>
      <c r="D4">
        <v>376</v>
      </c>
      <c r="E4">
        <v>129</v>
      </c>
      <c r="F4">
        <f>SUM(B4:E4)</f>
        <v>2132</v>
      </c>
    </row>
    <row r="5" spans="1:6">
      <c r="A5" t="s">
        <v>23</v>
      </c>
      <c r="B5">
        <v>9</v>
      </c>
      <c r="C5">
        <v>3</v>
      </c>
      <c r="D5">
        <v>3</v>
      </c>
      <c r="E5">
        <v>1</v>
      </c>
      <c r="F5">
        <f>SUM(B5:E5)</f>
        <v>16</v>
      </c>
    </row>
    <row r="6" spans="1:6">
      <c r="A6" t="s">
        <v>5</v>
      </c>
      <c r="B6" s="2">
        <f>F4*B5/F5</f>
        <v>1199.25</v>
      </c>
      <c r="C6" s="2">
        <f>F4*C5/F5</f>
        <v>399.75</v>
      </c>
      <c r="D6" s="2">
        <f>F4*D5/F5</f>
        <v>399.75</v>
      </c>
      <c r="E6" s="2">
        <f>F4*E5/F5</f>
        <v>133.25</v>
      </c>
      <c r="F6" s="2">
        <f>SUM(B6:E6)</f>
        <v>2132</v>
      </c>
    </row>
    <row r="7" spans="1:6">
      <c r="A7" t="s">
        <v>17</v>
      </c>
      <c r="B7" s="2">
        <f>((B6-B4)^2)/B6</f>
        <v>6.3060245987075257E-3</v>
      </c>
      <c r="C7" s="2">
        <f>((C6-C4)^2)/C6</f>
        <v>1.5949030644152595</v>
      </c>
      <c r="D7" s="2">
        <f>((D6-D4)^2)/D6</f>
        <v>1.4110381488430268</v>
      </c>
      <c r="E7" s="2">
        <f>((E6-E4)^2)/E6</f>
        <v>0.13555347091932457</v>
      </c>
      <c r="F7" s="2">
        <f>SUM(B7:E7)</f>
        <v>3.1478007087763187</v>
      </c>
    </row>
    <row r="9" spans="1:6">
      <c r="A9" t="s">
        <v>18</v>
      </c>
      <c r="B9" s="1" t="s">
        <v>19</v>
      </c>
      <c r="C9">
        <v>3</v>
      </c>
    </row>
    <row r="11" spans="1:6">
      <c r="B11" t="s">
        <v>14</v>
      </c>
      <c r="C11">
        <f>CHIDIST(F7,C9)</f>
        <v>0.36939370105843117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Independent Assortment</vt:lpstr>
      <vt:lpstr>Goodness of Fit - Phenotype</vt:lpstr>
      <vt:lpstr>Sheet3</vt:lpstr>
    </vt:vector>
  </TitlesOfParts>
  <Company>RIT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mvoscl</dc:creator>
  <cp:lastModifiedBy>mvoscl</cp:lastModifiedBy>
  <dcterms:created xsi:type="dcterms:W3CDTF">2009-03-30T13:44:42Z</dcterms:created>
  <dcterms:modified xsi:type="dcterms:W3CDTF">2011-03-22T14:27:37Z</dcterms:modified>
</cp:coreProperties>
</file>